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8a97d42ce01d2da/"/>
    </mc:Choice>
  </mc:AlternateContent>
  <xr:revisionPtr revIDLastSave="0" documentId="8_{498E440F-1D19-46F7-80A9-5575E68FAFE3}" xr6:coauthVersionLast="47" xr6:coauthVersionMax="47" xr10:uidLastSave="{00000000-0000-0000-0000-000000000000}"/>
  <bookViews>
    <workbookView xWindow="-120" yWindow="-120" windowWidth="20730" windowHeight="11160" activeTab="1" xr2:uid="{0A6B4EC9-3367-4FA0-917A-776D5F80F434}"/>
  </bookViews>
  <sheets>
    <sheet name="Belu Questions" sheetId="2" r:id="rId1"/>
    <sheet name="P&amp;L + Balance Sheet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7" i="1" l="1"/>
  <c r="H109" i="1" s="1"/>
  <c r="H106" i="1"/>
  <c r="G109" i="1"/>
  <c r="G107" i="1"/>
  <c r="H100" i="1"/>
  <c r="H88" i="1"/>
  <c r="G88" i="1"/>
  <c r="G100" i="1"/>
  <c r="H86" i="1"/>
  <c r="G86" i="1"/>
  <c r="H74" i="1"/>
  <c r="G74" i="1"/>
  <c r="H65" i="1"/>
  <c r="G65" i="1"/>
</calcChain>
</file>

<file path=xl/sharedStrings.xml><?xml version="1.0" encoding="utf-8"?>
<sst xmlns="http://schemas.openxmlformats.org/spreadsheetml/2006/main" count="164" uniqueCount="154">
  <si>
    <t>Tarka Springs Limited</t>
  </si>
  <si>
    <t>12 m to Sep 23</t>
  </si>
  <si>
    <t>12 m to Sep 24</t>
  </si>
  <si>
    <t>12 m to Sep 25</t>
  </si>
  <si>
    <t>Forecast</t>
  </si>
  <si>
    <t>Actual</t>
  </si>
  <si>
    <t>£</t>
  </si>
  <si>
    <t xml:space="preserve">Profit &amp; Loss Account </t>
  </si>
  <si>
    <t>Income</t>
  </si>
  <si>
    <t>Sales</t>
  </si>
  <si>
    <t>P&amp;O Sales</t>
  </si>
  <si>
    <t>Wincanton Sales</t>
  </si>
  <si>
    <t xml:space="preserve">Care concepts </t>
  </si>
  <si>
    <t>Prodrink</t>
  </si>
  <si>
    <t>Wow Hydrate sales</t>
  </si>
  <si>
    <t>SoulFresh</t>
  </si>
  <si>
    <t>Nexba</t>
  </si>
  <si>
    <t>JJ Foodservice</t>
  </si>
  <si>
    <t>Miscellaneous income</t>
  </si>
  <si>
    <t>Purchases</t>
  </si>
  <si>
    <t>Materials &amp; Packaging Costs</t>
  </si>
  <si>
    <t>Import tax</t>
  </si>
  <si>
    <t>Distribution &amp; Carriage</t>
  </si>
  <si>
    <t>Gas</t>
  </si>
  <si>
    <t>Sales Promotions</t>
  </si>
  <si>
    <t>Production Wages</t>
  </si>
  <si>
    <t>Stock Movement</t>
  </si>
  <si>
    <t>Gross Profit</t>
  </si>
  <si>
    <t>Overheads</t>
  </si>
  <si>
    <t>Rates</t>
  </si>
  <si>
    <t>Rent</t>
  </si>
  <si>
    <t>Electricity</t>
  </si>
  <si>
    <t>Insurances</t>
  </si>
  <si>
    <t>Directors Wages (Incl NI)</t>
  </si>
  <si>
    <t>Accountancy Fees</t>
  </si>
  <si>
    <t>Legal &amp; Professional Expenses</t>
  </si>
  <si>
    <t>Equipment Leasing</t>
  </si>
  <si>
    <t>Water Testing &amp; Salsa Costs</t>
  </si>
  <si>
    <t>EBITDA</t>
  </si>
  <si>
    <t>Depreciation</t>
  </si>
  <si>
    <t>EBIT</t>
  </si>
  <si>
    <t>Profit / (Loss) for the period</t>
  </si>
  <si>
    <t>NP Margin</t>
  </si>
  <si>
    <t>Suspense</t>
  </si>
  <si>
    <t xml:space="preserve">Balance Sheet </t>
  </si>
  <si>
    <t>Fixed Assets</t>
  </si>
  <si>
    <t>Property Improvements</t>
  </si>
  <si>
    <t>Plant and Machinery</t>
  </si>
  <si>
    <t>Nexba Line</t>
  </si>
  <si>
    <t>Office Equipment</t>
  </si>
  <si>
    <t>Motor vehicle</t>
  </si>
  <si>
    <t>Current Assets</t>
  </si>
  <si>
    <t>Stocks</t>
  </si>
  <si>
    <t>Trade debtors</t>
  </si>
  <si>
    <t>Other debtors</t>
  </si>
  <si>
    <t>Prepayment</t>
  </si>
  <si>
    <t>Bank current account</t>
  </si>
  <si>
    <t>Cash at bank and in hand</t>
  </si>
  <si>
    <t>Current Liabilities</t>
  </si>
  <si>
    <t>Factoring account</t>
  </si>
  <si>
    <t>Trade Creditors</t>
  </si>
  <si>
    <t>Company credit card</t>
  </si>
  <si>
    <t>Accruals</t>
  </si>
  <si>
    <t>Corporation Tax creditor</t>
  </si>
  <si>
    <t>PAYE &amp; NI</t>
  </si>
  <si>
    <t>VAT</t>
  </si>
  <si>
    <t>Provisions</t>
  </si>
  <si>
    <t>Net Current Assets / (Liabilities)</t>
  </si>
  <si>
    <t xml:space="preserve">Deferred tax </t>
  </si>
  <si>
    <t>Long Term Finance</t>
  </si>
  <si>
    <t>Hire Purchase</t>
  </si>
  <si>
    <t>HP CBILS - Shire Leasing</t>
  </si>
  <si>
    <t>NatWest CBILS Loan</t>
  </si>
  <si>
    <t>NatWest Loan (£350k)</t>
  </si>
  <si>
    <t>NatWest Loan (£150k)</t>
  </si>
  <si>
    <t>Him &amp; Me Loan</t>
  </si>
  <si>
    <t>Total Assets/Liabilities</t>
  </si>
  <si>
    <t>Capital and Reserves</t>
  </si>
  <si>
    <t>Share Capital</t>
  </si>
  <si>
    <t>Share Premium</t>
  </si>
  <si>
    <t>Capital Redemption Reserve</t>
  </si>
  <si>
    <t>Profit &amp; Loss Account b/f</t>
  </si>
  <si>
    <t>Profit &amp; Loss for Period</t>
  </si>
  <si>
    <t>Interest</t>
  </si>
  <si>
    <t>12 m to Sep 21</t>
  </si>
  <si>
    <t>12 m to Sep 22</t>
  </si>
  <si>
    <t>12 m to Sep 20</t>
  </si>
  <si>
    <t>12 m to Sep 19</t>
  </si>
  <si>
    <t>3m Act + 9m Forecast</t>
  </si>
  <si>
    <t>Other</t>
  </si>
  <si>
    <t>Repairs &amp; Maintenance</t>
  </si>
  <si>
    <t>Admin wages and Staff Pension</t>
  </si>
  <si>
    <t>Dividends</t>
  </si>
  <si>
    <t>Asset Advantage - Nexba Line</t>
  </si>
  <si>
    <t>Draft</t>
  </si>
  <si>
    <t>1. Financial Due Diligence:</t>
  </si>
  <si>
    <t>1. Can you provide detailed financial statements for the past three to five years, including income statements, balance sheets, and cash flow statements?</t>
  </si>
  <si>
    <t>2. What are the key drivers of revenue and profitability for Tarka Springs Limited?  Please provide a breakdown of revenue generation between the different product categories.</t>
  </si>
  <si>
    <t>3. Are there any outstanding debts, loans, charges, or liabilities that need to be disclosed?</t>
  </si>
  <si>
    <t>4. Have there been any significant changes in financial performance or accounting practices in recent years?</t>
  </si>
  <si>
    <t>5. Can you provide information about Tarka Springs' capital structure, financing arrangements, and debt obligations?</t>
  </si>
  <si>
    <t>6. Can you provide more details on the 7 year contracts for you have in place with Wow and Nexba e.g. length of contract, minimum commitments and notice periods.</t>
  </si>
  <si>
    <t>See P&amp;L + Balance Sheets Tab - Historicals from Y/E 30 Sep 2019 to Y/E 30 Sep 2023 together with Forecasts for 2024 and 2025</t>
  </si>
  <si>
    <t xml:space="preserve">Nexba business began in FY 2023 - 7 year sole supply agreement </t>
  </si>
  <si>
    <t>P&amp;O - cruise ship business badly hit by COVID as ships not sailing</t>
  </si>
  <si>
    <t>JJ Food service business began in FY22 - annual sole supply agreement</t>
  </si>
  <si>
    <t>Care Concepts - own label for Holland</t>
  </si>
  <si>
    <t>Tarka Sales are mainly through cash and carry trade</t>
  </si>
  <si>
    <t>See P&amp;L + Balance Sheets Tab - WOW Hydrate business started in 2021 and has grown each year. Sole supply agreement</t>
  </si>
  <si>
    <t xml:space="preserve">See P&amp;L + Balance Sheets Tab - Him &amp; Me Loan is interest free with no fixed repayment date (quasi share capital).  </t>
  </si>
  <si>
    <t>Asset Advantage Loan is secured on the Nexba Line.  NeatWest has a Fixed and Floating Charge.</t>
  </si>
  <si>
    <t>Note - WOW free issue everything to Tarka who charge a filling fee so gross margin is high.</t>
  </si>
  <si>
    <t>See answer to 3 above.</t>
  </si>
  <si>
    <t>52% owned by Sarah and Neil Folland.  48% owned by Him &amp; Me Limited, a private investment company.</t>
  </si>
  <si>
    <t xml:space="preserve">See P&amp;L + Balance Sheets Tab - The divesification to Kombucha and Protein drinks has driven profitability.  </t>
  </si>
  <si>
    <t>Nexba - 7 year sole supply agreement signed 15 August 2022 with minimum purchases of 38.5m bottles in the 7 year period.  6 months notice after 30 June 2030</t>
  </si>
  <si>
    <t>WOW - not yet signed but will be 5 years with annual minimum of 12.0m bottles.</t>
  </si>
  <si>
    <t>1. Are there any pending or ongoing legal disputes, litigations, or regulatory investigations involving Tarka Springs Limited?</t>
  </si>
  <si>
    <t>2. Are all necessary licenses, permits, and regulatory approvals up-to-date and in compliance with applicable laws and regulations?</t>
  </si>
  <si>
    <t>3. Have there been any instances of non-compliance with environmental, health, or safety regulations?</t>
  </si>
  <si>
    <t>4. Are there any existing contracts, agreements, or partnerships that could impact the acquisition process or future operations?</t>
  </si>
  <si>
    <t>1. Can you provide an overview of Tarka Springs' production facilities, manufacturing processes, and technology infrastructure?</t>
  </si>
  <si>
    <t>2. Can you confirm all packaging formats that currently run on the existing lines.</t>
  </si>
  <si>
    <t>3. What is the capacity utilization rate of Tarka Springs' production facilities, you mentioned 50% utilised.  Have you explored the option to expand the Extraction licenses and if so what is the status?  If not how easy are these to obtain/amend?</t>
  </si>
  <si>
    <t>4. What source monitoring capabilities do you have?  What would it take to meet the requirements for this to become Mineral?</t>
  </si>
  <si>
    <t>5. When were the lines each installed, and when were they last serviced?</t>
  </si>
  <si>
    <t>6. Assuming the additional 24 acres are purchased, and the necessary Extraction licenses are obtained, what would be the maximum capacity of the plant be based 5 days of 12 hour shifts.  What additional infrastructure would be required to support this and are there any planning restrictions in place?  Are there any access restrictions to the site?</t>
  </si>
  <si>
    <t xml:space="preserve">7. Can you provide the capital expenditure forecast?  </t>
  </si>
  <si>
    <t>8. Are there any known operational challenges, maintenance issues, or inefficiencies that need to be addressed?</t>
  </si>
  <si>
    <t>9. Can you provide information about Tarka Springs' supply chain, raw material sourcing, and inventory management practices?</t>
  </si>
  <si>
    <t>10. You mentioned potential long term partnership with Esterform, please can you elaborate.  Have you explored similar partnerships with any other raw material suppliers?</t>
  </si>
  <si>
    <t>11. Can you share latest SALSA audit report – I know one was happening last week so prior one if this isn’t yet availabler.</t>
  </si>
  <si>
    <t>1. What is Tarka Springs' market positioning, target customer segments, and competitive differentiation? Who are the main routes to market?</t>
  </si>
  <si>
    <t>2. Are there any emerging threats or opportunities in the market that could impact Tarka Springs' future growth prospects?</t>
  </si>
  <si>
    <t>3. How does Tarka Springs differentiate itself from competitors, and what strategies are in place to maintain or enhance its market share?</t>
  </si>
  <si>
    <t>1. What sustainability initiatives and environmental practices does Tarka Springs have in place? What % renewable energy does Tarka Springs currently use?</t>
  </si>
  <si>
    <t>2. Can you provide information about Tarka Springs' water sourcing, purification processes, and packaging materials?</t>
  </si>
  <si>
    <t>3. How does Tarka Springs address social responsibility and community engagement in its operations?</t>
  </si>
  <si>
    <t>4. Are there any environmental or social risks associated with Tarka Springs' operations that need to be mitigated?</t>
  </si>
  <si>
    <t>1. Can you provide background information about Tarka Springs' management team, key executives, and board of directors?</t>
  </si>
  <si>
    <t>2. What is the company's corporate governance structure, and are there any conflicts of interest or governance issues that need to be disclosed?</t>
  </si>
  <si>
    <t>3. How does Tarka Springs foster a culture of transparency, accountability, and ethical conduct within the organization?</t>
  </si>
  <si>
    <t>4. Are there any succession planning strategies in place for key leadership positions?</t>
  </si>
  <si>
    <t>1. What are the key integration challenges and considerations associated with merging Tarka Springs into Belu Water Limited?</t>
  </si>
  <si>
    <t>2. What transition plan is in place to facilitate a smooth integration process and minimize disruptions to operations?</t>
  </si>
  <si>
    <t>3. How will Tarka Springs' employees, customers, suppliers, and other stakeholders be affected by the acquisition, and what communication strategies are in place to manage expectations?</t>
  </si>
  <si>
    <t>2. Legal and Regulatory Compliance:c</t>
  </si>
  <si>
    <t>3. Operational and Technical Due Diligence:</t>
  </si>
  <si>
    <t>4. Market and Competitive Analysis:</t>
  </si>
  <si>
    <t>5. Environmental and Social Impact:</t>
  </si>
  <si>
    <t>6. Management and Corporate Governance:</t>
  </si>
  <si>
    <t>7. Integration and Transition Planning:</t>
  </si>
  <si>
    <t>Esterform has been Tarka's sole PET bottle supplier from the beginning.  Esterform has offered to put one of it's Krones blwing machines into Tarka's factory in return for a long term preform supply agreement</t>
  </si>
  <si>
    <t>Capex should be minimal.  Diversification into new products or cans would require investment in equipment - the forecast period to Sep 2025 does not envisage anything significant.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</si>
</sst>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-* #,##0_-;\(#,##0\);_-* &quot;-&quot;_-;_-@_-"/>
    <numFmt numFmtId="165" formatCode="#,##0;\(#,##0\)"/>
    <numFmt numFmtId="166" formatCode="0.0%"/>
  </numFmts>
  <fonts count="10" x14ac:knownFonts="1">
    <font>
      <sz val="11"/>
      <color theme="1"/>
      <name val="Calibri"/>
      <family val="2"/>
      <scheme val="minor"/>
    </font>
    <font>
      <sz val="14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wrapText="1"/>
    </xf>
    <xf numFmtId="0" fontId="2" fillId="0" borderId="0" xfId="0" applyFont="1" applyAlignment="1" applyProtection="1">
      <alignment horizontal="right" vertical="top" wrapText="1"/>
      <protection locked="0"/>
    </xf>
    <xf numFmtId="41" fontId="2" fillId="0" borderId="0" xfId="0" applyNumberFormat="1" applyFont="1" applyAlignment="1" applyProtection="1">
      <alignment horizontal="right" vertical="top" wrapText="1"/>
      <protection locked="0"/>
    </xf>
    <xf numFmtId="0" fontId="4" fillId="0" borderId="0" xfId="0" applyFont="1" applyAlignment="1">
      <alignment horizontal="left"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164" fontId="2" fillId="0" borderId="0" xfId="0" applyNumberFormat="1" applyFont="1" applyAlignment="1" applyProtection="1">
      <alignment horizontal="right" vertical="center" wrapText="1"/>
      <protection locked="0"/>
    </xf>
    <xf numFmtId="164" fontId="2" fillId="0" borderId="1" xfId="0" applyNumberFormat="1" applyFont="1" applyBorder="1" applyAlignment="1" applyProtection="1">
      <alignment horizontal="right" vertical="center" wrapText="1"/>
      <protection locked="0"/>
    </xf>
    <xf numFmtId="2" fontId="2" fillId="0" borderId="0" xfId="0" applyNumberFormat="1" applyFont="1" applyAlignment="1" applyProtection="1">
      <alignment horizontal="left" vertical="top" wrapText="1"/>
      <protection locked="0"/>
    </xf>
    <xf numFmtId="164" fontId="2" fillId="0" borderId="2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 applyProtection="1">
      <alignment horizontal="left" vertical="center" wrapText="1"/>
      <protection locked="0"/>
    </xf>
    <xf numFmtId="2" fontId="3" fillId="0" borderId="0" xfId="0" applyNumberFormat="1" applyFont="1" applyAlignment="1" applyProtection="1">
      <alignment horizontal="left" vertical="top" wrapText="1"/>
      <protection locked="0"/>
    </xf>
    <xf numFmtId="164" fontId="2" fillId="0" borderId="3" xfId="0" applyNumberFormat="1" applyFont="1" applyBorder="1" applyAlignment="1">
      <alignment horizontal="right"/>
    </xf>
    <xf numFmtId="10" fontId="3" fillId="0" borderId="0" xfId="0" applyNumberFormat="1" applyFont="1" applyAlignment="1" applyProtection="1">
      <alignment horizontal="left" vertical="top" wrapText="1"/>
      <protection locked="0"/>
    </xf>
    <xf numFmtId="166" fontId="3" fillId="0" borderId="0" xfId="0" applyNumberFormat="1" applyFont="1" applyAlignment="1">
      <alignment horizontal="right"/>
    </xf>
    <xf numFmtId="41" fontId="3" fillId="0" borderId="0" xfId="0" applyNumberFormat="1" applyFont="1" applyAlignment="1" applyProtection="1">
      <alignment horizontal="right" vertical="top" wrapText="1"/>
      <protection locked="0"/>
    </xf>
    <xf numFmtId="164" fontId="2" fillId="0" borderId="4" xfId="0" applyNumberFormat="1" applyFont="1" applyBorder="1" applyAlignment="1" applyProtection="1">
      <alignment horizontal="right" vertical="center" wrapText="1"/>
      <protection locked="0"/>
    </xf>
    <xf numFmtId="164" fontId="3" fillId="0" borderId="1" xfId="0" applyNumberFormat="1" applyFont="1" applyBorder="1" applyAlignment="1" applyProtection="1">
      <alignment horizontal="right" vertical="center" wrapText="1"/>
      <protection locked="0"/>
    </xf>
    <xf numFmtId="0" fontId="5" fillId="0" borderId="0" xfId="0" applyFont="1"/>
    <xf numFmtId="164" fontId="2" fillId="0" borderId="0" xfId="0" applyNumberFormat="1" applyFont="1" applyAlignment="1" applyProtection="1">
      <alignment horizontal="right" vertical="top" wrapText="1"/>
      <protection locked="0"/>
    </xf>
    <xf numFmtId="4" fontId="3" fillId="0" borderId="0" xfId="0" applyNumberFormat="1" applyFont="1" applyAlignment="1" applyProtection="1">
      <alignment horizontal="left" vertical="top" wrapText="1"/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2" fillId="0" borderId="0" xfId="0" applyFont="1"/>
    <xf numFmtId="9" fontId="2" fillId="0" borderId="0" xfId="0" applyNumberFormat="1" applyFont="1"/>
    <xf numFmtId="0" fontId="6" fillId="0" borderId="0" xfId="0" applyFont="1"/>
    <xf numFmtId="0" fontId="7" fillId="0" borderId="0" xfId="0" applyFont="1"/>
    <xf numFmtId="3" fontId="5" fillId="0" borderId="0" xfId="0" applyNumberFormat="1" applyFont="1"/>
    <xf numFmtId="3" fontId="5" fillId="0" borderId="1" xfId="0" applyNumberFormat="1" applyFont="1" applyBorder="1"/>
    <xf numFmtId="165" fontId="5" fillId="0" borderId="0" xfId="0" applyNumberFormat="1" applyFont="1"/>
    <xf numFmtId="41" fontId="2" fillId="0" borderId="0" xfId="0" applyNumberFormat="1" applyFont="1"/>
    <xf numFmtId="165" fontId="5" fillId="0" borderId="1" xfId="0" applyNumberFormat="1" applyFont="1" applyBorder="1"/>
    <xf numFmtId="165" fontId="5" fillId="0" borderId="3" xfId="0" applyNumberFormat="1" applyFont="1" applyBorder="1"/>
    <xf numFmtId="165" fontId="2" fillId="0" borderId="0" xfId="0" applyNumberFormat="1" applyFont="1"/>
    <xf numFmtId="165" fontId="5" fillId="2" borderId="0" xfId="0" applyNumberFormat="1" applyFont="1" applyFill="1"/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9" fillId="0" borderId="0" xfId="0" applyFont="1"/>
    <xf numFmtId="0" fontId="0" fillId="0" borderId="0" xfId="0" applyAlignment="1">
      <alignment horizontal="left" vertical="center" indent="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48C96-BBA9-4926-89B4-44C40F0CA8C6}">
  <dimension ref="A1:B68"/>
  <sheetViews>
    <sheetView topLeftCell="A12" workbookViewId="0">
      <selection activeCell="K25" sqref="K25"/>
    </sheetView>
  </sheetViews>
  <sheetFormatPr defaultRowHeight="15" x14ac:dyDescent="0.25"/>
  <cols>
    <col min="1" max="1" width="11.28515625" customWidth="1"/>
  </cols>
  <sheetData>
    <row r="1" spans="1:2" x14ac:dyDescent="0.25">
      <c r="A1" s="40"/>
    </row>
    <row r="2" spans="1:2" x14ac:dyDescent="0.25">
      <c r="A2" s="42" t="s">
        <v>95</v>
      </c>
    </row>
    <row r="3" spans="1:2" x14ac:dyDescent="0.25">
      <c r="A3" s="42"/>
    </row>
    <row r="4" spans="1:2" x14ac:dyDescent="0.25">
      <c r="A4" s="41" t="s">
        <v>96</v>
      </c>
    </row>
    <row r="5" spans="1:2" x14ac:dyDescent="0.25">
      <c r="A5" s="41"/>
      <c r="B5" s="43" t="s">
        <v>102</v>
      </c>
    </row>
    <row r="6" spans="1:2" x14ac:dyDescent="0.25">
      <c r="A6" s="41" t="s">
        <v>97</v>
      </c>
    </row>
    <row r="7" spans="1:2" x14ac:dyDescent="0.25">
      <c r="A7" s="41"/>
      <c r="B7" s="43" t="s">
        <v>108</v>
      </c>
    </row>
    <row r="8" spans="1:2" x14ac:dyDescent="0.25">
      <c r="A8" s="41"/>
      <c r="B8" s="43" t="s">
        <v>103</v>
      </c>
    </row>
    <row r="9" spans="1:2" x14ac:dyDescent="0.25">
      <c r="A9" s="41"/>
      <c r="B9" s="43" t="s">
        <v>104</v>
      </c>
    </row>
    <row r="10" spans="1:2" x14ac:dyDescent="0.25">
      <c r="A10" s="41"/>
      <c r="B10" s="43" t="s">
        <v>105</v>
      </c>
    </row>
    <row r="11" spans="1:2" x14ac:dyDescent="0.25">
      <c r="A11" s="41"/>
      <c r="B11" s="43" t="s">
        <v>106</v>
      </c>
    </row>
    <row r="12" spans="1:2" x14ac:dyDescent="0.25">
      <c r="A12" s="41"/>
      <c r="B12" s="43" t="s">
        <v>107</v>
      </c>
    </row>
    <row r="13" spans="1:2" x14ac:dyDescent="0.25">
      <c r="A13" s="41" t="s">
        <v>98</v>
      </c>
    </row>
    <row r="14" spans="1:2" x14ac:dyDescent="0.25">
      <c r="A14" s="41"/>
      <c r="B14" s="43" t="s">
        <v>109</v>
      </c>
    </row>
    <row r="15" spans="1:2" x14ac:dyDescent="0.25">
      <c r="A15" s="41"/>
      <c r="B15" s="43" t="s">
        <v>110</v>
      </c>
    </row>
    <row r="16" spans="1:2" x14ac:dyDescent="0.25">
      <c r="A16" s="41" t="s">
        <v>99</v>
      </c>
    </row>
    <row r="17" spans="1:2" x14ac:dyDescent="0.25">
      <c r="A17" s="41"/>
      <c r="B17" s="43" t="s">
        <v>114</v>
      </c>
    </row>
    <row r="18" spans="1:2" x14ac:dyDescent="0.25">
      <c r="A18" s="41"/>
      <c r="B18" s="43" t="s">
        <v>111</v>
      </c>
    </row>
    <row r="19" spans="1:2" x14ac:dyDescent="0.25">
      <c r="A19" s="41" t="s">
        <v>100</v>
      </c>
    </row>
    <row r="20" spans="1:2" x14ac:dyDescent="0.25">
      <c r="A20" s="41"/>
      <c r="B20" s="43" t="s">
        <v>113</v>
      </c>
    </row>
    <row r="21" spans="1:2" x14ac:dyDescent="0.25">
      <c r="A21" s="41"/>
      <c r="B21" s="43" t="s">
        <v>112</v>
      </c>
    </row>
    <row r="22" spans="1:2" x14ac:dyDescent="0.25">
      <c r="A22" s="41" t="s">
        <v>101</v>
      </c>
    </row>
    <row r="23" spans="1:2" x14ac:dyDescent="0.25">
      <c r="B23" s="43" t="s">
        <v>115</v>
      </c>
    </row>
    <row r="24" spans="1:2" x14ac:dyDescent="0.25">
      <c r="B24" s="43" t="s">
        <v>116</v>
      </c>
    </row>
    <row r="26" spans="1:2" x14ac:dyDescent="0.25">
      <c r="A26" s="44"/>
    </row>
    <row r="27" spans="1:2" x14ac:dyDescent="0.25">
      <c r="A27" s="42" t="s">
        <v>146</v>
      </c>
    </row>
    <row r="28" spans="1:2" x14ac:dyDescent="0.25">
      <c r="A28" s="41" t="s">
        <v>117</v>
      </c>
    </row>
    <row r="29" spans="1:2" x14ac:dyDescent="0.25">
      <c r="A29" s="41" t="s">
        <v>118</v>
      </c>
    </row>
    <row r="30" spans="1:2" x14ac:dyDescent="0.25">
      <c r="A30" s="41" t="s">
        <v>119</v>
      </c>
    </row>
    <row r="31" spans="1:2" x14ac:dyDescent="0.25">
      <c r="A31" s="41" t="s">
        <v>120</v>
      </c>
    </row>
    <row r="32" spans="1:2" x14ac:dyDescent="0.25">
      <c r="A32" s="44"/>
    </row>
    <row r="33" spans="1:2" x14ac:dyDescent="0.25">
      <c r="A33" s="42" t="s">
        <v>147</v>
      </c>
    </row>
    <row r="34" spans="1:2" x14ac:dyDescent="0.25">
      <c r="A34" s="41" t="s">
        <v>121</v>
      </c>
    </row>
    <row r="35" spans="1:2" x14ac:dyDescent="0.25">
      <c r="A35" s="41" t="s">
        <v>122</v>
      </c>
    </row>
    <row r="36" spans="1:2" x14ac:dyDescent="0.25">
      <c r="A36" s="41" t="s">
        <v>123</v>
      </c>
    </row>
    <row r="37" spans="1:2" x14ac:dyDescent="0.25">
      <c r="A37" s="41" t="s">
        <v>124</v>
      </c>
    </row>
    <row r="38" spans="1:2" x14ac:dyDescent="0.25">
      <c r="A38" s="41" t="s">
        <v>125</v>
      </c>
    </row>
    <row r="39" spans="1:2" x14ac:dyDescent="0.25">
      <c r="A39" s="41" t="s">
        <v>126</v>
      </c>
    </row>
    <row r="40" spans="1:2" x14ac:dyDescent="0.25">
      <c r="A40" s="41" t="s">
        <v>127</v>
      </c>
    </row>
    <row r="41" spans="1:2" x14ac:dyDescent="0.25">
      <c r="A41" s="41"/>
      <c r="B41" s="43" t="s">
        <v>153</v>
      </c>
    </row>
    <row r="42" spans="1:2" x14ac:dyDescent="0.25">
      <c r="A42" s="41" t="s">
        <v>128</v>
      </c>
    </row>
    <row r="43" spans="1:2" x14ac:dyDescent="0.25">
      <c r="A43" s="41" t="s">
        <v>129</v>
      </c>
    </row>
    <row r="44" spans="1:2" x14ac:dyDescent="0.25">
      <c r="A44" s="41" t="s">
        <v>130</v>
      </c>
    </row>
    <row r="45" spans="1:2" x14ac:dyDescent="0.25">
      <c r="A45" s="41"/>
      <c r="B45" s="43" t="s">
        <v>152</v>
      </c>
    </row>
    <row r="46" spans="1:2" x14ac:dyDescent="0.25">
      <c r="A46" s="41" t="s">
        <v>131</v>
      </c>
    </row>
    <row r="47" spans="1:2" x14ac:dyDescent="0.25">
      <c r="A47" s="40"/>
    </row>
    <row r="48" spans="1:2" x14ac:dyDescent="0.25">
      <c r="A48" s="42" t="s">
        <v>148</v>
      </c>
    </row>
    <row r="49" spans="1:1" x14ac:dyDescent="0.25">
      <c r="A49" s="41" t="s">
        <v>132</v>
      </c>
    </row>
    <row r="50" spans="1:1" x14ac:dyDescent="0.25">
      <c r="A50" s="41" t="s">
        <v>133</v>
      </c>
    </row>
    <row r="51" spans="1:1" x14ac:dyDescent="0.25">
      <c r="A51" s="41" t="s">
        <v>134</v>
      </c>
    </row>
    <row r="52" spans="1:1" x14ac:dyDescent="0.25">
      <c r="A52" s="40"/>
    </row>
    <row r="53" spans="1:1" x14ac:dyDescent="0.25">
      <c r="A53" s="42" t="s">
        <v>149</v>
      </c>
    </row>
    <row r="54" spans="1:1" x14ac:dyDescent="0.25">
      <c r="A54" s="41" t="s">
        <v>135</v>
      </c>
    </row>
    <row r="55" spans="1:1" x14ac:dyDescent="0.25">
      <c r="A55" s="41" t="s">
        <v>136</v>
      </c>
    </row>
    <row r="56" spans="1:1" x14ac:dyDescent="0.25">
      <c r="A56" s="41" t="s">
        <v>137</v>
      </c>
    </row>
    <row r="57" spans="1:1" x14ac:dyDescent="0.25">
      <c r="A57" s="41" t="s">
        <v>138</v>
      </c>
    </row>
    <row r="58" spans="1:1" x14ac:dyDescent="0.25">
      <c r="A58" s="40"/>
    </row>
    <row r="59" spans="1:1" x14ac:dyDescent="0.25">
      <c r="A59" s="42" t="s">
        <v>150</v>
      </c>
    </row>
    <row r="60" spans="1:1" x14ac:dyDescent="0.25">
      <c r="A60" s="41" t="s">
        <v>139</v>
      </c>
    </row>
    <row r="61" spans="1:1" x14ac:dyDescent="0.25">
      <c r="A61" s="41" t="s">
        <v>140</v>
      </c>
    </row>
    <row r="62" spans="1:1" x14ac:dyDescent="0.25">
      <c r="A62" s="41" t="s">
        <v>141</v>
      </c>
    </row>
    <row r="63" spans="1:1" x14ac:dyDescent="0.25">
      <c r="A63" s="41" t="s">
        <v>142</v>
      </c>
    </row>
    <row r="64" spans="1:1" x14ac:dyDescent="0.25">
      <c r="A64" s="40"/>
    </row>
    <row r="65" spans="1:1" x14ac:dyDescent="0.25">
      <c r="A65" s="42" t="s">
        <v>151</v>
      </c>
    </row>
    <row r="66" spans="1:1" x14ac:dyDescent="0.25">
      <c r="A66" s="41" t="s">
        <v>143</v>
      </c>
    </row>
    <row r="67" spans="1:1" x14ac:dyDescent="0.25">
      <c r="A67" s="41" t="s">
        <v>144</v>
      </c>
    </row>
    <row r="68" spans="1:1" x14ac:dyDescent="0.25">
      <c r="A68" s="41" t="s">
        <v>145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859F6-DAA9-475E-9FF6-CDA21B604852}">
  <dimension ref="A1:H116"/>
  <sheetViews>
    <sheetView showGridLines="0" tabSelected="1" zoomScaleNormal="100" workbookViewId="0">
      <selection activeCell="C9" sqref="C9"/>
    </sheetView>
  </sheetViews>
  <sheetFormatPr defaultColWidth="8.85546875" defaultRowHeight="15" x14ac:dyDescent="0.25"/>
  <cols>
    <col min="1" max="1" width="36.42578125" style="28" customWidth="1"/>
    <col min="2" max="8" width="15.42578125" style="28" customWidth="1"/>
  </cols>
  <sheetData>
    <row r="1" spans="1:8" ht="1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/>
      <c r="B2" s="2"/>
      <c r="C2" s="2"/>
      <c r="D2" s="2"/>
      <c r="E2" s="2"/>
      <c r="F2" s="2"/>
      <c r="G2" s="2"/>
      <c r="H2" s="2"/>
    </row>
    <row r="3" spans="1:8" x14ac:dyDescent="0.25">
      <c r="A3" s="2"/>
      <c r="B3" s="3" t="s">
        <v>87</v>
      </c>
      <c r="C3" s="3" t="s">
        <v>86</v>
      </c>
      <c r="D3" s="3" t="s">
        <v>84</v>
      </c>
      <c r="E3" s="3" t="s">
        <v>85</v>
      </c>
      <c r="F3" s="3" t="s">
        <v>1</v>
      </c>
      <c r="G3" s="3" t="s">
        <v>2</v>
      </c>
      <c r="H3" s="3" t="s">
        <v>3</v>
      </c>
    </row>
    <row r="4" spans="1:8" ht="26.25" x14ac:dyDescent="0.25">
      <c r="A4" s="2"/>
      <c r="B4" s="4" t="s">
        <v>5</v>
      </c>
      <c r="C4" s="4" t="s">
        <v>5</v>
      </c>
      <c r="D4" s="4" t="s">
        <v>5</v>
      </c>
      <c r="E4" s="4" t="s">
        <v>5</v>
      </c>
      <c r="F4" s="4" t="s">
        <v>94</v>
      </c>
      <c r="G4" s="5" t="s">
        <v>88</v>
      </c>
      <c r="H4" s="5" t="s">
        <v>4</v>
      </c>
    </row>
    <row r="5" spans="1:8" x14ac:dyDescent="0.25">
      <c r="A5" s="6"/>
      <c r="B5" s="7" t="s">
        <v>6</v>
      </c>
      <c r="C5" s="7" t="s">
        <v>6</v>
      </c>
      <c r="D5" s="7" t="s">
        <v>6</v>
      </c>
      <c r="E5" s="7" t="s">
        <v>6</v>
      </c>
      <c r="F5" s="7" t="s">
        <v>6</v>
      </c>
      <c r="G5" s="7" t="s">
        <v>6</v>
      </c>
      <c r="H5" s="7" t="s">
        <v>6</v>
      </c>
    </row>
    <row r="6" spans="1:8" ht="15.75" x14ac:dyDescent="0.25">
      <c r="A6" s="8" t="s">
        <v>7</v>
      </c>
      <c r="B6" s="8"/>
      <c r="C6" s="8"/>
      <c r="D6" s="8"/>
      <c r="E6" s="8"/>
      <c r="F6" s="8"/>
      <c r="G6" s="8"/>
      <c r="H6" s="8"/>
    </row>
    <row r="7" spans="1:8" x14ac:dyDescent="0.25">
      <c r="A7" s="9" t="s">
        <v>8</v>
      </c>
      <c r="B7" s="9"/>
      <c r="C7" s="9"/>
      <c r="D7" s="9"/>
      <c r="E7" s="9"/>
      <c r="F7" s="9"/>
      <c r="G7" s="9"/>
      <c r="H7" s="9"/>
    </row>
    <row r="8" spans="1:8" x14ac:dyDescent="0.25">
      <c r="A8" s="10" t="s">
        <v>9</v>
      </c>
      <c r="B8" s="11">
        <v>1002569</v>
      </c>
      <c r="C8" s="11">
        <v>714251</v>
      </c>
      <c r="D8" s="11">
        <v>947352</v>
      </c>
      <c r="E8" s="11">
        <v>2062857</v>
      </c>
      <c r="F8" s="11">
        <v>1996374</v>
      </c>
      <c r="G8" s="11">
        <v>1555916.5</v>
      </c>
      <c r="H8" s="11">
        <v>1680000</v>
      </c>
    </row>
    <row r="9" spans="1:8" x14ac:dyDescent="0.25">
      <c r="A9" s="10" t="s">
        <v>10</v>
      </c>
      <c r="B9" s="11">
        <v>452657</v>
      </c>
      <c r="C9" s="11">
        <v>199011</v>
      </c>
      <c r="D9" s="11">
        <v>166725</v>
      </c>
      <c r="E9" s="11">
        <v>439560</v>
      </c>
      <c r="F9" s="11">
        <v>403108.98</v>
      </c>
      <c r="G9" s="11">
        <v>306292</v>
      </c>
      <c r="H9" s="11">
        <v>295000</v>
      </c>
    </row>
    <row r="10" spans="1:8" x14ac:dyDescent="0.25">
      <c r="A10" s="10" t="s">
        <v>11</v>
      </c>
      <c r="B10" s="11">
        <v>28121</v>
      </c>
      <c r="C10" s="11">
        <v>29900</v>
      </c>
      <c r="D10" s="11">
        <v>28355</v>
      </c>
      <c r="E10" s="11">
        <v>94380</v>
      </c>
      <c r="F10" s="11">
        <v>54757.950000000004</v>
      </c>
      <c r="G10" s="11">
        <v>60512.2</v>
      </c>
      <c r="H10" s="11">
        <v>65000</v>
      </c>
    </row>
    <row r="11" spans="1:8" x14ac:dyDescent="0.25">
      <c r="A11" s="10" t="s">
        <v>12</v>
      </c>
      <c r="B11" s="11">
        <v>291194</v>
      </c>
      <c r="C11" s="11">
        <v>152511</v>
      </c>
      <c r="D11" s="11">
        <v>140503</v>
      </c>
      <c r="E11" s="11">
        <v>230698</v>
      </c>
      <c r="F11" s="11">
        <v>190829.46</v>
      </c>
      <c r="G11" s="11">
        <v>165565.97</v>
      </c>
      <c r="H11" s="11">
        <v>175000</v>
      </c>
    </row>
    <row r="12" spans="1:8" x14ac:dyDescent="0.25">
      <c r="A12" s="10" t="s">
        <v>13</v>
      </c>
      <c r="B12" s="11">
        <v>190659</v>
      </c>
      <c r="C12" s="11">
        <v>104285</v>
      </c>
      <c r="D12" s="11">
        <v>94393</v>
      </c>
      <c r="E12" s="11">
        <v>129563</v>
      </c>
      <c r="F12" s="11">
        <v>76196.28</v>
      </c>
      <c r="G12" s="11">
        <v>72943.41</v>
      </c>
      <c r="H12" s="11">
        <v>85000</v>
      </c>
    </row>
    <row r="13" spans="1:8" x14ac:dyDescent="0.25">
      <c r="A13" s="10" t="s">
        <v>14</v>
      </c>
      <c r="B13" s="11"/>
      <c r="C13" s="11"/>
      <c r="D13" s="11">
        <v>250704</v>
      </c>
      <c r="E13" s="11">
        <v>581900</v>
      </c>
      <c r="F13" s="11">
        <v>1048558.87</v>
      </c>
      <c r="G13" s="11">
        <v>1362247.2</v>
      </c>
      <c r="H13" s="11">
        <v>1590000</v>
      </c>
    </row>
    <row r="14" spans="1:8" x14ac:dyDescent="0.25">
      <c r="A14" s="10" t="s">
        <v>15</v>
      </c>
      <c r="B14" s="11"/>
      <c r="C14" s="11"/>
      <c r="D14" s="11">
        <v>71995</v>
      </c>
      <c r="E14" s="11">
        <v>58208</v>
      </c>
      <c r="F14" s="11">
        <v>200</v>
      </c>
      <c r="G14" s="11">
        <v>0</v>
      </c>
      <c r="H14" s="11">
        <v>0</v>
      </c>
    </row>
    <row r="15" spans="1:8" x14ac:dyDescent="0.25">
      <c r="A15" s="10" t="s">
        <v>16</v>
      </c>
      <c r="B15" s="11"/>
      <c r="C15" s="11"/>
      <c r="D15" s="11"/>
      <c r="E15" s="11"/>
      <c r="F15" s="11">
        <v>87501.48</v>
      </c>
      <c r="G15" s="11">
        <v>700856.54</v>
      </c>
      <c r="H15" s="11">
        <v>1354500</v>
      </c>
    </row>
    <row r="16" spans="1:8" x14ac:dyDescent="0.25">
      <c r="A16" s="10" t="s">
        <v>17</v>
      </c>
      <c r="B16" s="11"/>
      <c r="C16" s="11"/>
      <c r="D16" s="11"/>
      <c r="E16" s="11"/>
      <c r="F16" s="11">
        <v>358227.67000000004</v>
      </c>
      <c r="G16" s="11">
        <v>621473.4</v>
      </c>
      <c r="H16" s="11">
        <v>660000</v>
      </c>
    </row>
    <row r="17" spans="1:8" x14ac:dyDescent="0.25">
      <c r="A17" s="10" t="s">
        <v>18</v>
      </c>
      <c r="B17" s="11">
        <v>18377</v>
      </c>
      <c r="C17" s="11">
        <v>32704</v>
      </c>
      <c r="D17" s="11">
        <v>5729</v>
      </c>
      <c r="E17" s="11">
        <v>2315</v>
      </c>
      <c r="F17" s="11">
        <v>1733.7199999999998</v>
      </c>
      <c r="G17" s="11">
        <v>0</v>
      </c>
      <c r="H17" s="12">
        <v>0</v>
      </c>
    </row>
    <row r="18" spans="1:8" x14ac:dyDescent="0.25">
      <c r="A18" s="13"/>
      <c r="B18" s="14">
        <v>1983577</v>
      </c>
      <c r="C18" s="14">
        <v>1232662</v>
      </c>
      <c r="D18" s="14">
        <v>1705756</v>
      </c>
      <c r="E18" s="14">
        <v>3599481</v>
      </c>
      <c r="F18" s="14">
        <v>4217488.41</v>
      </c>
      <c r="G18" s="14">
        <v>4845807.2200000007</v>
      </c>
      <c r="H18" s="14">
        <v>5904500</v>
      </c>
    </row>
    <row r="19" spans="1:8" x14ac:dyDescent="0.25">
      <c r="A19" s="9" t="s">
        <v>19</v>
      </c>
      <c r="B19" s="15"/>
      <c r="C19" s="15"/>
      <c r="D19" s="15"/>
      <c r="E19" s="15"/>
      <c r="F19" s="15"/>
      <c r="G19" s="15"/>
      <c r="H19" s="15"/>
    </row>
    <row r="20" spans="1:8" x14ac:dyDescent="0.25">
      <c r="A20" s="16" t="s">
        <v>20</v>
      </c>
      <c r="B20" s="11">
        <v>1190457</v>
      </c>
      <c r="C20" s="11">
        <v>673589</v>
      </c>
      <c r="D20" s="11">
        <v>871349</v>
      </c>
      <c r="E20" s="11">
        <v>1831477</v>
      </c>
      <c r="F20" s="11">
        <v>1752111</v>
      </c>
      <c r="G20" s="11">
        <v>1593476.7662</v>
      </c>
      <c r="H20" s="11">
        <v>1899150</v>
      </c>
    </row>
    <row r="21" spans="1:8" x14ac:dyDescent="0.25">
      <c r="A21" s="16" t="s">
        <v>21</v>
      </c>
      <c r="B21" s="11"/>
      <c r="C21" s="11"/>
      <c r="D21" s="11"/>
      <c r="E21" s="11"/>
      <c r="F21" s="11"/>
      <c r="G21" s="11">
        <v>0</v>
      </c>
      <c r="H21" s="11">
        <v>0</v>
      </c>
    </row>
    <row r="22" spans="1:8" x14ac:dyDescent="0.25">
      <c r="A22" s="10" t="s">
        <v>22</v>
      </c>
      <c r="B22" s="11">
        <v>219860</v>
      </c>
      <c r="C22" s="11">
        <v>136366</v>
      </c>
      <c r="D22" s="11">
        <v>175968</v>
      </c>
      <c r="E22" s="11">
        <v>357468</v>
      </c>
      <c r="F22" s="11">
        <v>364863</v>
      </c>
      <c r="G22" s="11">
        <v>281322.73</v>
      </c>
      <c r="H22" s="11">
        <v>264000</v>
      </c>
    </row>
    <row r="23" spans="1:8" x14ac:dyDescent="0.25">
      <c r="A23" s="10" t="s">
        <v>23</v>
      </c>
      <c r="B23" s="11">
        <v>4983</v>
      </c>
      <c r="C23" s="11">
        <v>4707</v>
      </c>
      <c r="D23" s="11">
        <v>6023</v>
      </c>
      <c r="E23" s="11">
        <v>22358</v>
      </c>
      <c r="F23" s="11">
        <v>45333</v>
      </c>
      <c r="G23" s="11">
        <v>44348.5</v>
      </c>
      <c r="H23" s="11">
        <v>48000</v>
      </c>
    </row>
    <row r="24" spans="1:8" x14ac:dyDescent="0.25">
      <c r="A24" s="10" t="s">
        <v>24</v>
      </c>
      <c r="B24" s="11">
        <v>0</v>
      </c>
      <c r="C24" s="11">
        <v>0</v>
      </c>
      <c r="D24" s="11">
        <v>0</v>
      </c>
      <c r="E24" s="11">
        <v>38829</v>
      </c>
      <c r="F24" s="11">
        <v>0</v>
      </c>
      <c r="G24" s="11">
        <v>0</v>
      </c>
      <c r="H24" s="11">
        <v>0</v>
      </c>
    </row>
    <row r="25" spans="1:8" x14ac:dyDescent="0.25">
      <c r="A25" s="10" t="s">
        <v>25</v>
      </c>
      <c r="B25" s="11">
        <v>133061</v>
      </c>
      <c r="C25" s="11">
        <v>117170</v>
      </c>
      <c r="D25" s="11">
        <v>189125</v>
      </c>
      <c r="E25" s="11">
        <v>320755</v>
      </c>
      <c r="F25" s="11">
        <v>380903</v>
      </c>
      <c r="G25" s="11">
        <v>492058.02</v>
      </c>
      <c r="H25" s="11">
        <v>574140</v>
      </c>
    </row>
    <row r="26" spans="1:8" x14ac:dyDescent="0.25">
      <c r="A26" s="10" t="s">
        <v>26</v>
      </c>
      <c r="B26" s="11">
        <v>10938</v>
      </c>
      <c r="C26" s="11">
        <v>30286</v>
      </c>
      <c r="D26" s="11">
        <v>-55453</v>
      </c>
      <c r="E26" s="11">
        <v>-117308</v>
      </c>
      <c r="F26" s="11">
        <v>46350.37</v>
      </c>
      <c r="G26" s="11">
        <v>-9268.32</v>
      </c>
      <c r="H26" s="12">
        <v>0</v>
      </c>
    </row>
    <row r="27" spans="1:8" x14ac:dyDescent="0.25">
      <c r="A27" s="13"/>
      <c r="B27" s="14">
        <v>1559299</v>
      </c>
      <c r="C27" s="14">
        <v>962118</v>
      </c>
      <c r="D27" s="14">
        <v>1187012</v>
      </c>
      <c r="E27" s="14">
        <v>2453579</v>
      </c>
      <c r="F27" s="14">
        <v>2589560.37</v>
      </c>
      <c r="G27" s="14">
        <v>2401937.6962000001</v>
      </c>
      <c r="H27" s="14">
        <v>2785290</v>
      </c>
    </row>
    <row r="28" spans="1:8" x14ac:dyDescent="0.25">
      <c r="A28" s="13"/>
      <c r="B28" s="15"/>
      <c r="C28" s="15"/>
      <c r="D28" s="15"/>
      <c r="E28" s="15"/>
      <c r="F28" s="15"/>
      <c r="G28" s="15"/>
      <c r="H28" s="15"/>
    </row>
    <row r="29" spans="1:8" ht="15.75" thickBot="1" x14ac:dyDescent="0.3">
      <c r="A29" s="17" t="s">
        <v>27</v>
      </c>
      <c r="B29" s="18">
        <v>424278</v>
      </c>
      <c r="C29" s="18">
        <v>270544</v>
      </c>
      <c r="D29" s="18">
        <v>518744</v>
      </c>
      <c r="E29" s="18">
        <v>1145902</v>
      </c>
      <c r="F29" s="18">
        <v>1627928.04</v>
      </c>
      <c r="G29" s="18">
        <v>2443869.5238000005</v>
      </c>
      <c r="H29" s="18">
        <v>3119210</v>
      </c>
    </row>
    <row r="30" spans="1:8" ht="15.75" thickTop="1" x14ac:dyDescent="0.25">
      <c r="A30" s="19"/>
      <c r="B30" s="20">
        <v>0.21389540209429733</v>
      </c>
      <c r="C30" s="20">
        <v>0.21947946801312931</v>
      </c>
      <c r="D30" s="20">
        <v>0.30411383574204048</v>
      </c>
      <c r="E30" s="20">
        <v>0.31835200685876658</v>
      </c>
      <c r="F30" s="20">
        <v>0.38599466832915375</v>
      </c>
      <c r="G30" s="20">
        <v>0.50432660913819849</v>
      </c>
      <c r="H30" s="20">
        <v>0.52827673808112452</v>
      </c>
    </row>
    <row r="31" spans="1:8" x14ac:dyDescent="0.25">
      <c r="A31" s="9" t="s">
        <v>28</v>
      </c>
      <c r="B31" s="21"/>
      <c r="C31" s="21"/>
      <c r="D31" s="21"/>
      <c r="E31" s="21"/>
      <c r="F31" s="21"/>
      <c r="G31" s="21"/>
      <c r="H31" s="21"/>
    </row>
    <row r="32" spans="1:8" x14ac:dyDescent="0.25">
      <c r="A32" s="10" t="s">
        <v>29</v>
      </c>
      <c r="B32" s="11">
        <v>-15</v>
      </c>
      <c r="C32" s="11">
        <v>406</v>
      </c>
      <c r="D32" s="11">
        <v>18630</v>
      </c>
      <c r="E32" s="11">
        <v>13399</v>
      </c>
      <c r="F32" s="11">
        <v>16811</v>
      </c>
      <c r="G32" s="11">
        <v>27000</v>
      </c>
      <c r="H32" s="11">
        <v>36000</v>
      </c>
    </row>
    <row r="33" spans="1:8" x14ac:dyDescent="0.25">
      <c r="A33" s="10" t="s">
        <v>30</v>
      </c>
      <c r="B33" s="11">
        <v>24000</v>
      </c>
      <c r="C33" s="11">
        <v>24000</v>
      </c>
      <c r="D33" s="11">
        <v>33200</v>
      </c>
      <c r="E33" s="11">
        <v>53887</v>
      </c>
      <c r="F33" s="11">
        <v>57600</v>
      </c>
      <c r="G33" s="11">
        <v>57600</v>
      </c>
      <c r="H33" s="11">
        <v>57600</v>
      </c>
    </row>
    <row r="34" spans="1:8" x14ac:dyDescent="0.25">
      <c r="A34" s="10" t="s">
        <v>31</v>
      </c>
      <c r="B34" s="11">
        <v>45884</v>
      </c>
      <c r="C34" s="11">
        <v>36608</v>
      </c>
      <c r="D34" s="11">
        <v>43253</v>
      </c>
      <c r="E34" s="11">
        <v>163895</v>
      </c>
      <c r="F34" s="11">
        <v>179699.43</v>
      </c>
      <c r="G34" s="11">
        <v>313888.62</v>
      </c>
      <c r="H34" s="11">
        <v>441600</v>
      </c>
    </row>
    <row r="35" spans="1:8" x14ac:dyDescent="0.25">
      <c r="A35" s="10" t="s">
        <v>32</v>
      </c>
      <c r="B35" s="11">
        <v>10884</v>
      </c>
      <c r="C35" s="11">
        <v>2692</v>
      </c>
      <c r="D35" s="11">
        <v>7610</v>
      </c>
      <c r="E35" s="11">
        <v>12963</v>
      </c>
      <c r="F35" s="11">
        <v>13109.630000000001</v>
      </c>
      <c r="G35" s="11">
        <v>16428.449999999997</v>
      </c>
      <c r="H35" s="11">
        <v>7800</v>
      </c>
    </row>
    <row r="36" spans="1:8" x14ac:dyDescent="0.25">
      <c r="A36" s="10" t="s">
        <v>33</v>
      </c>
      <c r="B36" s="11">
        <v>23269</v>
      </c>
      <c r="C36" s="11">
        <v>16632</v>
      </c>
      <c r="D36" s="11">
        <v>63646</v>
      </c>
      <c r="E36" s="11">
        <v>112174</v>
      </c>
      <c r="F36" s="11">
        <v>106072.27999999998</v>
      </c>
      <c r="G36" s="11">
        <v>117272.86</v>
      </c>
      <c r="H36" s="11">
        <v>138000</v>
      </c>
    </row>
    <row r="37" spans="1:8" x14ac:dyDescent="0.25">
      <c r="A37" s="10" t="s">
        <v>91</v>
      </c>
      <c r="B37" s="11">
        <v>34770</v>
      </c>
      <c r="C37" s="11">
        <v>33094</v>
      </c>
      <c r="D37" s="11">
        <v>41155</v>
      </c>
      <c r="E37" s="11">
        <v>63693</v>
      </c>
      <c r="F37" s="11">
        <v>101234.08</v>
      </c>
      <c r="G37" s="11">
        <v>103249.92</v>
      </c>
      <c r="H37" s="11">
        <v>108000</v>
      </c>
    </row>
    <row r="38" spans="1:8" x14ac:dyDescent="0.25">
      <c r="A38" s="10" t="s">
        <v>34</v>
      </c>
      <c r="B38" s="11">
        <v>4484</v>
      </c>
      <c r="C38" s="11">
        <v>14627</v>
      </c>
      <c r="D38" s="11">
        <v>6651</v>
      </c>
      <c r="E38" s="11">
        <v>4140</v>
      </c>
      <c r="F38" s="11">
        <v>5740</v>
      </c>
      <c r="G38" s="11">
        <v>4212.83</v>
      </c>
      <c r="H38" s="11">
        <v>4800</v>
      </c>
    </row>
    <row r="39" spans="1:8" x14ac:dyDescent="0.25">
      <c r="A39" s="10" t="s">
        <v>35</v>
      </c>
      <c r="B39" s="11">
        <v>17463</v>
      </c>
      <c r="C39" s="11">
        <v>23476</v>
      </c>
      <c r="D39" s="11">
        <v>6923</v>
      </c>
      <c r="E39" s="11">
        <v>13288</v>
      </c>
      <c r="F39" s="11">
        <v>58295</v>
      </c>
      <c r="G39" s="11">
        <v>1034.1600000000001</v>
      </c>
      <c r="H39" s="11">
        <v>600</v>
      </c>
    </row>
    <row r="40" spans="1:8" x14ac:dyDescent="0.25">
      <c r="A40" s="10" t="s">
        <v>90</v>
      </c>
      <c r="B40" s="11">
        <v>30334</v>
      </c>
      <c r="C40" s="11">
        <v>20037</v>
      </c>
      <c r="D40" s="11">
        <v>37410</v>
      </c>
      <c r="E40" s="11">
        <v>94807</v>
      </c>
      <c r="F40" s="11">
        <v>46197</v>
      </c>
      <c r="G40" s="11">
        <v>48543</v>
      </c>
      <c r="H40" s="11">
        <v>48000</v>
      </c>
    </row>
    <row r="41" spans="1:8" x14ac:dyDescent="0.25">
      <c r="A41" s="10" t="s">
        <v>36</v>
      </c>
      <c r="B41" s="11">
        <v>4985</v>
      </c>
      <c r="C41" s="11">
        <v>12865</v>
      </c>
      <c r="D41" s="11">
        <v>22979</v>
      </c>
      <c r="E41" s="11">
        <v>58995</v>
      </c>
      <c r="F41" s="11">
        <v>23600.22</v>
      </c>
      <c r="G41" s="11">
        <v>7191.68</v>
      </c>
      <c r="H41" s="11">
        <v>5664</v>
      </c>
    </row>
    <row r="42" spans="1:8" x14ac:dyDescent="0.25">
      <c r="A42" s="10" t="s">
        <v>37</v>
      </c>
      <c r="B42" s="11">
        <v>8379</v>
      </c>
      <c r="C42" s="11">
        <v>4852</v>
      </c>
      <c r="D42" s="11">
        <v>5764</v>
      </c>
      <c r="E42" s="11">
        <v>9063</v>
      </c>
      <c r="F42" s="11">
        <v>11613.500000000002</v>
      </c>
      <c r="G42" s="11">
        <v>17653.330000000002</v>
      </c>
      <c r="H42" s="11">
        <v>7200</v>
      </c>
    </row>
    <row r="43" spans="1:8" x14ac:dyDescent="0.25">
      <c r="A43" s="16" t="s">
        <v>89</v>
      </c>
      <c r="B43" s="11">
        <v>53277</v>
      </c>
      <c r="C43" s="11">
        <v>8601</v>
      </c>
      <c r="D43" s="11">
        <v>28140</v>
      </c>
      <c r="E43" s="11">
        <v>56761</v>
      </c>
      <c r="F43" s="11">
        <v>58696</v>
      </c>
      <c r="G43" s="11">
        <v>83029.52</v>
      </c>
      <c r="H43" s="11">
        <v>52800</v>
      </c>
    </row>
    <row r="44" spans="1:8" x14ac:dyDescent="0.25">
      <c r="A44" s="9" t="s">
        <v>28</v>
      </c>
      <c r="B44" s="22">
        <v>257714</v>
      </c>
      <c r="C44" s="22">
        <v>197890</v>
      </c>
      <c r="D44" s="22">
        <v>315361</v>
      </c>
      <c r="E44" s="22">
        <v>657065</v>
      </c>
      <c r="F44" s="22">
        <v>678668.1399999999</v>
      </c>
      <c r="G44" s="22">
        <v>797104.37000000011</v>
      </c>
      <c r="H44" s="22">
        <v>908064</v>
      </c>
    </row>
    <row r="45" spans="1:8" x14ac:dyDescent="0.25">
      <c r="A45" s="10"/>
      <c r="B45" s="11"/>
      <c r="C45" s="11"/>
      <c r="D45" s="11"/>
      <c r="E45" s="11"/>
      <c r="F45" s="11"/>
      <c r="G45" s="11"/>
      <c r="H45" s="11"/>
    </row>
    <row r="46" spans="1:8" x14ac:dyDescent="0.25">
      <c r="A46" s="9" t="s">
        <v>38</v>
      </c>
      <c r="B46" s="23">
        <v>166564</v>
      </c>
      <c r="C46" s="23">
        <v>72654</v>
      </c>
      <c r="D46" s="23">
        <v>203383</v>
      </c>
      <c r="E46" s="23">
        <v>488837</v>
      </c>
      <c r="F46" s="23">
        <v>949259.90000000014</v>
      </c>
      <c r="G46" s="23">
        <v>1646765.1538000004</v>
      </c>
      <c r="H46" s="23">
        <v>2211146</v>
      </c>
    </row>
    <row r="47" spans="1:8" x14ac:dyDescent="0.25">
      <c r="A47" s="10"/>
      <c r="B47" s="11"/>
      <c r="C47" s="11"/>
      <c r="D47" s="11"/>
      <c r="E47" s="11"/>
      <c r="F47" s="11"/>
      <c r="G47" s="11"/>
      <c r="H47" s="11"/>
    </row>
    <row r="48" spans="1:8" x14ac:dyDescent="0.25">
      <c r="A48" s="10" t="s">
        <v>39</v>
      </c>
      <c r="B48" s="11">
        <v>87289</v>
      </c>
      <c r="C48" s="11">
        <v>85207</v>
      </c>
      <c r="D48" s="11">
        <v>100741</v>
      </c>
      <c r="E48" s="11">
        <v>135198</v>
      </c>
      <c r="F48" s="11">
        <v>160166.66666666663</v>
      </c>
      <c r="G48" s="11">
        <v>261499.99999999991</v>
      </c>
      <c r="H48" s="11">
        <v>261311.99999999991</v>
      </c>
    </row>
    <row r="49" spans="1:8" x14ac:dyDescent="0.25">
      <c r="A49" s="10"/>
      <c r="B49" s="11"/>
      <c r="C49" s="11"/>
      <c r="D49" s="11"/>
      <c r="E49" s="11"/>
      <c r="F49" s="11"/>
      <c r="G49" s="11"/>
      <c r="H49" s="11"/>
    </row>
    <row r="50" spans="1:8" x14ac:dyDescent="0.25">
      <c r="A50" s="9" t="s">
        <v>40</v>
      </c>
      <c r="B50" s="23">
        <v>79275</v>
      </c>
      <c r="C50" s="23">
        <v>-12553</v>
      </c>
      <c r="D50" s="23">
        <v>102642</v>
      </c>
      <c r="E50" s="23">
        <v>353639</v>
      </c>
      <c r="F50" s="23">
        <v>789093.23333333351</v>
      </c>
      <c r="G50" s="23">
        <v>1385265.1538000004</v>
      </c>
      <c r="H50" s="23">
        <v>1949834</v>
      </c>
    </row>
    <row r="51" spans="1:8" x14ac:dyDescent="0.25">
      <c r="A51" s="10"/>
      <c r="B51" s="11"/>
      <c r="C51" s="11"/>
      <c r="D51" s="11"/>
      <c r="E51" s="11"/>
      <c r="F51" s="11"/>
      <c r="G51" s="11"/>
      <c r="H51" s="11"/>
    </row>
    <row r="52" spans="1:8" x14ac:dyDescent="0.25">
      <c r="A52" s="10" t="s">
        <v>83</v>
      </c>
      <c r="B52" s="11">
        <v>37159</v>
      </c>
      <c r="C52" s="11">
        <v>30278</v>
      </c>
      <c r="D52" s="11">
        <v>27908</v>
      </c>
      <c r="E52" s="11">
        <v>32195</v>
      </c>
      <c r="F52" s="11">
        <v>30671.9</v>
      </c>
      <c r="G52" s="11">
        <v>82252</v>
      </c>
      <c r="H52" s="11">
        <v>63243</v>
      </c>
    </row>
    <row r="53" spans="1:8" x14ac:dyDescent="0.25">
      <c r="A53" s="10"/>
      <c r="B53" s="25"/>
      <c r="C53" s="25"/>
      <c r="D53" s="25"/>
      <c r="E53" s="25"/>
      <c r="F53" s="25"/>
      <c r="G53" s="25"/>
      <c r="H53" s="25"/>
    </row>
    <row r="54" spans="1:8" ht="15.75" thickBot="1" x14ac:dyDescent="0.3">
      <c r="A54" s="26" t="s">
        <v>41</v>
      </c>
      <c r="B54" s="27">
        <v>42116</v>
      </c>
      <c r="C54" s="27">
        <v>-42831</v>
      </c>
      <c r="D54" s="27">
        <v>74734</v>
      </c>
      <c r="E54" s="27">
        <v>321444</v>
      </c>
      <c r="F54" s="27">
        <v>758421.33333333349</v>
      </c>
      <c r="G54" s="27">
        <v>1303013.1538</v>
      </c>
      <c r="H54" s="27">
        <v>1886591</v>
      </c>
    </row>
    <row r="55" spans="1:8" ht="15.75" thickTop="1" x14ac:dyDescent="0.25">
      <c r="A55" s="28" t="s">
        <v>42</v>
      </c>
      <c r="B55" s="29">
        <v>2.1232349437405252E-2</v>
      </c>
      <c r="C55" s="29">
        <v>-3.4746751339783333E-2</v>
      </c>
      <c r="D55" s="29">
        <v>4.3812831377993099E-2</v>
      </c>
      <c r="E55" s="29">
        <v>8.930287449774009E-2</v>
      </c>
      <c r="F55" s="29">
        <v>0.17982772200038682</v>
      </c>
      <c r="G55" s="29">
        <v>0.26910132710562107</v>
      </c>
      <c r="H55" s="29">
        <v>0.32453484630366669</v>
      </c>
    </row>
    <row r="56" spans="1:8" x14ac:dyDescent="0.25">
      <c r="A56" s="10" t="s">
        <v>43</v>
      </c>
      <c r="B56" s="10"/>
      <c r="C56" s="10"/>
      <c r="D56" s="10"/>
      <c r="E56" s="10"/>
      <c r="F56" s="10"/>
      <c r="G56" s="10"/>
      <c r="H56" s="10"/>
    </row>
    <row r="58" spans="1:8" ht="15.75" x14ac:dyDescent="0.25">
      <c r="A58" s="30" t="s">
        <v>44</v>
      </c>
      <c r="B58" s="30"/>
      <c r="C58" s="30"/>
      <c r="D58" s="30"/>
      <c r="E58" s="30"/>
      <c r="F58" s="30"/>
      <c r="G58" s="30"/>
      <c r="H58" s="30"/>
    </row>
    <row r="59" spans="1:8" x14ac:dyDescent="0.25">
      <c r="A59" s="31" t="s">
        <v>45</v>
      </c>
      <c r="B59" s="31"/>
      <c r="C59" s="31"/>
      <c r="D59" s="31"/>
      <c r="E59" s="31"/>
      <c r="F59" s="31"/>
      <c r="G59" s="31"/>
      <c r="H59" s="31"/>
    </row>
    <row r="60" spans="1:8" x14ac:dyDescent="0.25">
      <c r="A60" s="24" t="s">
        <v>46</v>
      </c>
      <c r="B60" s="32">
        <v>190245</v>
      </c>
      <c r="C60" s="32">
        <v>173831</v>
      </c>
      <c r="D60" s="32">
        <v>264809</v>
      </c>
      <c r="E60" s="32">
        <v>591426</v>
      </c>
      <c r="F60" s="32">
        <v>802444.42</v>
      </c>
      <c r="G60" s="32">
        <v>790924.42</v>
      </c>
      <c r="H60" s="32">
        <v>779404.42</v>
      </c>
    </row>
    <row r="61" spans="1:8" x14ac:dyDescent="0.25">
      <c r="A61" s="24" t="s">
        <v>47</v>
      </c>
      <c r="B61" s="32">
        <v>729143</v>
      </c>
      <c r="C61" s="32">
        <v>734839</v>
      </c>
      <c r="D61" s="32">
        <v>1170954</v>
      </c>
      <c r="E61" s="32">
        <v>1714319</v>
      </c>
      <c r="F61" s="32">
        <v>1344221.19</v>
      </c>
      <c r="G61" s="32">
        <v>1247021.19</v>
      </c>
      <c r="H61" s="32">
        <v>1149821.19</v>
      </c>
    </row>
    <row r="62" spans="1:8" x14ac:dyDescent="0.25">
      <c r="A62" s="24" t="s">
        <v>48</v>
      </c>
      <c r="B62" s="32"/>
      <c r="C62" s="32"/>
      <c r="D62" s="32"/>
      <c r="E62" s="32"/>
      <c r="F62" s="32">
        <v>1469333.3333333333</v>
      </c>
      <c r="G62" s="32">
        <v>1317333.3333333335</v>
      </c>
      <c r="H62" s="32">
        <v>1165333.3333333333</v>
      </c>
    </row>
    <row r="63" spans="1:8" x14ac:dyDescent="0.25">
      <c r="A63" s="24" t="s">
        <v>49</v>
      </c>
      <c r="B63" s="32">
        <v>4928</v>
      </c>
      <c r="C63" s="32">
        <v>4435</v>
      </c>
      <c r="D63" s="32">
        <v>8296</v>
      </c>
      <c r="E63" s="32">
        <v>8313</v>
      </c>
      <c r="F63" s="32">
        <v>8701.48</v>
      </c>
      <c r="G63" s="32">
        <v>8221.48</v>
      </c>
      <c r="H63" s="32">
        <v>7741.48</v>
      </c>
    </row>
    <row r="64" spans="1:8" x14ac:dyDescent="0.25">
      <c r="A64" s="24" t="s">
        <v>50</v>
      </c>
      <c r="B64" s="33">
        <v>1265</v>
      </c>
      <c r="C64" s="33">
        <v>949</v>
      </c>
      <c r="D64" s="33">
        <v>712</v>
      </c>
      <c r="E64" s="33">
        <v>534</v>
      </c>
      <c r="F64" s="33">
        <v>412.22</v>
      </c>
      <c r="G64" s="33">
        <v>112.22000000000003</v>
      </c>
      <c r="H64" s="33">
        <v>0.22000000000002728</v>
      </c>
    </row>
    <row r="65" spans="1:8" x14ac:dyDescent="0.25">
      <c r="A65" s="24"/>
      <c r="B65" s="34">
        <v>925581</v>
      </c>
      <c r="C65" s="34">
        <v>914054</v>
      </c>
      <c r="D65" s="34">
        <v>1444771</v>
      </c>
      <c r="E65" s="34">
        <v>2314592</v>
      </c>
      <c r="F65" s="34">
        <v>3625112.6433333335</v>
      </c>
      <c r="G65" s="34">
        <f>SUM(G60:G64)</f>
        <v>3363612.6433333335</v>
      </c>
      <c r="H65" s="34">
        <f>SUM(H60:H64)</f>
        <v>3102300.6433333335</v>
      </c>
    </row>
    <row r="66" spans="1:8" x14ac:dyDescent="0.25">
      <c r="A66" s="24"/>
      <c r="B66" s="35"/>
      <c r="C66" s="35"/>
      <c r="D66" s="35"/>
      <c r="E66" s="35"/>
      <c r="F66" s="35"/>
      <c r="G66" s="35"/>
      <c r="H66" s="35"/>
    </row>
    <row r="67" spans="1:8" x14ac:dyDescent="0.25">
      <c r="A67" s="31" t="s">
        <v>51</v>
      </c>
      <c r="B67" s="35"/>
      <c r="C67" s="35"/>
      <c r="D67" s="35"/>
      <c r="E67" s="35"/>
      <c r="F67" s="35"/>
      <c r="G67" s="35"/>
      <c r="H67" s="35"/>
    </row>
    <row r="68" spans="1:8" x14ac:dyDescent="0.25">
      <c r="A68" s="24" t="s">
        <v>52</v>
      </c>
      <c r="B68" s="32">
        <v>165479</v>
      </c>
      <c r="C68" s="32">
        <v>135193</v>
      </c>
      <c r="D68" s="32">
        <v>190646</v>
      </c>
      <c r="E68" s="32">
        <v>269124</v>
      </c>
      <c r="F68" s="32">
        <v>278932.78999999998</v>
      </c>
      <c r="G68" s="32">
        <v>261653.59000000003</v>
      </c>
      <c r="H68" s="32">
        <v>226706.38999999996</v>
      </c>
    </row>
    <row r="69" spans="1:8" x14ac:dyDescent="0.25">
      <c r="A69" s="24" t="s">
        <v>53</v>
      </c>
      <c r="B69" s="32">
        <v>405099</v>
      </c>
      <c r="C69" s="32">
        <v>247921</v>
      </c>
      <c r="D69" s="32">
        <v>456867</v>
      </c>
      <c r="E69" s="32">
        <v>631656</v>
      </c>
      <c r="F69" s="32">
        <v>1227417.2020000003</v>
      </c>
      <c r="G69" s="32">
        <v>1437608.2300000002</v>
      </c>
      <c r="H69" s="32">
        <v>1639208.2300000004</v>
      </c>
    </row>
    <row r="70" spans="1:8" x14ac:dyDescent="0.25">
      <c r="A70" s="24" t="s">
        <v>54</v>
      </c>
      <c r="B70" s="32">
        <v>99173</v>
      </c>
      <c r="C70" s="32">
        <v>14357</v>
      </c>
      <c r="D70" s="32">
        <v>1435</v>
      </c>
      <c r="E70" s="32">
        <v>76497</v>
      </c>
      <c r="F70" s="32">
        <v>1434.59</v>
      </c>
      <c r="G70" s="32">
        <v>1434.59</v>
      </c>
      <c r="H70" s="32">
        <v>1434.59</v>
      </c>
    </row>
    <row r="71" spans="1:8" x14ac:dyDescent="0.25">
      <c r="A71" s="24" t="s">
        <v>55</v>
      </c>
      <c r="B71" s="32">
        <v>4041</v>
      </c>
      <c r="C71" s="32">
        <v>4793</v>
      </c>
      <c r="D71" s="32">
        <v>21877</v>
      </c>
      <c r="E71" s="32">
        <v>16289</v>
      </c>
      <c r="F71" s="32">
        <v>21876.639999999999</v>
      </c>
      <c r="G71" s="32">
        <v>21876.639999999999</v>
      </c>
      <c r="H71" s="32">
        <v>21876.639999999999</v>
      </c>
    </row>
    <row r="72" spans="1:8" x14ac:dyDescent="0.25">
      <c r="A72" s="24" t="s">
        <v>56</v>
      </c>
      <c r="B72" s="32">
        <v>102205</v>
      </c>
      <c r="C72" s="32">
        <v>247025</v>
      </c>
      <c r="D72" s="32">
        <v>176810</v>
      </c>
      <c r="E72" s="32">
        <v>133737</v>
      </c>
      <c r="F72" s="32">
        <v>462408.19529000012</v>
      </c>
      <c r="G72" s="32">
        <v>1193862.791815795</v>
      </c>
      <c r="H72" s="32">
        <v>2949523.2605458386</v>
      </c>
    </row>
    <row r="73" spans="1:8" x14ac:dyDescent="0.25">
      <c r="A73" s="24" t="s">
        <v>57</v>
      </c>
      <c r="B73" s="33"/>
      <c r="C73" s="33"/>
      <c r="D73" s="33"/>
      <c r="E73" s="33"/>
      <c r="F73" s="33">
        <v>826.49</v>
      </c>
      <c r="G73" s="33">
        <v>826.49</v>
      </c>
      <c r="H73" s="33">
        <v>826.49</v>
      </c>
    </row>
    <row r="74" spans="1:8" x14ac:dyDescent="0.25">
      <c r="A74" s="24"/>
      <c r="B74" s="34">
        <v>775997</v>
      </c>
      <c r="C74" s="34">
        <v>649289</v>
      </c>
      <c r="D74" s="34">
        <v>847635</v>
      </c>
      <c r="E74" s="34">
        <v>1127303</v>
      </c>
      <c r="F74" s="34">
        <v>1992895.9072900005</v>
      </c>
      <c r="G74" s="34">
        <f>SUM(G68:G73)</f>
        <v>2917262.3318157955</v>
      </c>
      <c r="H74" s="34">
        <f>SUM(H68:H73)</f>
        <v>4839575.6005458394</v>
      </c>
    </row>
    <row r="75" spans="1:8" x14ac:dyDescent="0.25">
      <c r="A75" s="24"/>
      <c r="B75" s="35"/>
      <c r="C75" s="35"/>
      <c r="D75" s="35"/>
      <c r="E75" s="35"/>
      <c r="F75" s="35"/>
      <c r="G75" s="35"/>
      <c r="H75" s="35"/>
    </row>
    <row r="76" spans="1:8" x14ac:dyDescent="0.25">
      <c r="A76" s="31" t="s">
        <v>58</v>
      </c>
      <c r="B76" s="35"/>
      <c r="C76" s="35"/>
      <c r="D76" s="35"/>
      <c r="E76" s="35"/>
      <c r="F76" s="35"/>
      <c r="G76" s="35"/>
      <c r="H76" s="35"/>
    </row>
    <row r="77" spans="1:8" x14ac:dyDescent="0.25">
      <c r="A77" s="24" t="s">
        <v>59</v>
      </c>
      <c r="B77" s="32">
        <v>27086</v>
      </c>
      <c r="C77" s="32">
        <v>29071</v>
      </c>
      <c r="D77" s="32">
        <v>54142</v>
      </c>
      <c r="E77" s="32">
        <v>57678</v>
      </c>
      <c r="F77" s="34">
        <v>259693.68000000017</v>
      </c>
      <c r="G77" s="34">
        <v>-68286.863999999827</v>
      </c>
      <c r="H77" s="34">
        <v>-52086.863999999827</v>
      </c>
    </row>
    <row r="78" spans="1:8" x14ac:dyDescent="0.25">
      <c r="A78" s="24" t="s">
        <v>60</v>
      </c>
      <c r="B78" s="32">
        <v>317611</v>
      </c>
      <c r="C78" s="32">
        <v>364962</v>
      </c>
      <c r="D78" s="32">
        <v>433737</v>
      </c>
      <c r="E78" s="32">
        <v>862845</v>
      </c>
      <c r="F78" s="34">
        <v>930205.41000000015</v>
      </c>
      <c r="G78" s="34">
        <v>968445.70200000051</v>
      </c>
      <c r="H78" s="34">
        <v>947906.98200000031</v>
      </c>
    </row>
    <row r="79" spans="1:8" x14ac:dyDescent="0.25">
      <c r="A79" s="24" t="s">
        <v>61</v>
      </c>
      <c r="B79" s="32"/>
      <c r="C79" s="32"/>
      <c r="D79" s="32"/>
      <c r="E79" s="32"/>
      <c r="F79" s="34">
        <v>1349.45</v>
      </c>
      <c r="G79" s="34">
        <v>1349.45</v>
      </c>
      <c r="H79" s="34">
        <v>1349.45</v>
      </c>
    </row>
    <row r="80" spans="1:8" x14ac:dyDescent="0.25">
      <c r="A80" s="24" t="s">
        <v>62</v>
      </c>
      <c r="B80" s="32">
        <v>301205</v>
      </c>
      <c r="C80" s="32">
        <v>159337</v>
      </c>
      <c r="D80" s="32">
        <v>266946</v>
      </c>
      <c r="E80" s="32">
        <v>66400</v>
      </c>
      <c r="F80" s="34">
        <v>4250</v>
      </c>
      <c r="G80" s="34">
        <v>4250</v>
      </c>
      <c r="H80" s="34">
        <v>4250</v>
      </c>
    </row>
    <row r="81" spans="1:8" x14ac:dyDescent="0.25">
      <c r="A81" s="24" t="s">
        <v>63</v>
      </c>
      <c r="B81" s="32">
        <v>1413</v>
      </c>
      <c r="C81" s="34">
        <v>-1786</v>
      </c>
      <c r="D81" s="34">
        <v>-18072</v>
      </c>
      <c r="E81" s="32"/>
      <c r="F81" s="34">
        <v>-114.85</v>
      </c>
      <c r="G81" s="34">
        <v>-114.85</v>
      </c>
      <c r="H81" s="34">
        <v>-114.85</v>
      </c>
    </row>
    <row r="82" spans="1:8" x14ac:dyDescent="0.25">
      <c r="A82" s="24" t="s">
        <v>64</v>
      </c>
      <c r="B82" s="32">
        <v>2941</v>
      </c>
      <c r="C82" s="32">
        <v>3307</v>
      </c>
      <c r="D82" s="32">
        <v>11573</v>
      </c>
      <c r="E82" s="32">
        <v>6087</v>
      </c>
      <c r="F82" s="34">
        <v>8880.31</v>
      </c>
      <c r="G82" s="34">
        <v>8880.31</v>
      </c>
      <c r="H82" s="34">
        <v>8880.31</v>
      </c>
    </row>
    <row r="83" spans="1:8" x14ac:dyDescent="0.25">
      <c r="A83" s="24" t="s">
        <v>65</v>
      </c>
      <c r="B83" s="32"/>
      <c r="C83" s="32"/>
      <c r="D83" s="32"/>
      <c r="E83" s="32"/>
      <c r="F83" s="34">
        <v>75191.719999999987</v>
      </c>
      <c r="G83" s="34">
        <v>87241.2</v>
      </c>
      <c r="H83" s="34">
        <v>166770.79999999999</v>
      </c>
    </row>
    <row r="84" spans="1:8" x14ac:dyDescent="0.25">
      <c r="A84" s="24" t="s">
        <v>66</v>
      </c>
      <c r="B84" s="32"/>
      <c r="C84" s="32"/>
      <c r="D84" s="32"/>
      <c r="E84" s="32"/>
      <c r="F84" s="34">
        <v>454.64</v>
      </c>
      <c r="G84" s="34">
        <v>454.64</v>
      </c>
      <c r="H84" s="34">
        <v>454.64</v>
      </c>
    </row>
    <row r="85" spans="1:8" x14ac:dyDescent="0.25">
      <c r="A85" s="24"/>
      <c r="B85" s="36"/>
      <c r="C85" s="36"/>
      <c r="D85" s="36"/>
      <c r="E85" s="36"/>
      <c r="F85" s="36"/>
      <c r="G85" s="36"/>
      <c r="H85" s="36"/>
    </row>
    <row r="86" spans="1:8" x14ac:dyDescent="0.25">
      <c r="A86" s="24"/>
      <c r="B86" s="34">
        <v>650256</v>
      </c>
      <c r="C86" s="34">
        <v>554891</v>
      </c>
      <c r="D86" s="34">
        <v>748326</v>
      </c>
      <c r="E86" s="34">
        <v>993010</v>
      </c>
      <c r="F86" s="34">
        <v>1279910.3600000001</v>
      </c>
      <c r="G86" s="34">
        <f>SUM(G77:G84)</f>
        <v>1002219.5880000007</v>
      </c>
      <c r="H86" s="34">
        <f>SUM(H77:H85)</f>
        <v>1077410.4680000003</v>
      </c>
    </row>
    <row r="87" spans="1:8" x14ac:dyDescent="0.25">
      <c r="A87" s="24"/>
      <c r="B87" s="35"/>
      <c r="C87" s="35"/>
      <c r="D87" s="35"/>
      <c r="E87" s="35"/>
      <c r="F87" s="35"/>
      <c r="G87" s="35"/>
      <c r="H87" s="35"/>
    </row>
    <row r="88" spans="1:8" x14ac:dyDescent="0.25">
      <c r="A88" s="31" t="s">
        <v>67</v>
      </c>
      <c r="B88" s="34">
        <v>125741</v>
      </c>
      <c r="C88" s="34">
        <v>94398</v>
      </c>
      <c r="D88" s="34">
        <v>99309</v>
      </c>
      <c r="E88" s="34">
        <v>134293</v>
      </c>
      <c r="F88" s="34">
        <v>712985.54729000037</v>
      </c>
      <c r="G88" s="34">
        <f>G65+G74-G86</f>
        <v>5278655.3871491281</v>
      </c>
      <c r="H88" s="34">
        <f>H65+H74-H86</f>
        <v>6864465.7758791726</v>
      </c>
    </row>
    <row r="89" spans="1:8" x14ac:dyDescent="0.25">
      <c r="A89" s="31"/>
      <c r="B89" s="35"/>
      <c r="C89" s="35"/>
      <c r="D89" s="35"/>
      <c r="E89" s="35"/>
      <c r="F89" s="35"/>
      <c r="G89" s="35"/>
      <c r="H89" s="35"/>
    </row>
    <row r="90" spans="1:8" x14ac:dyDescent="0.25">
      <c r="A90" s="31" t="s">
        <v>68</v>
      </c>
      <c r="B90" s="32">
        <v>147849</v>
      </c>
      <c r="C90" s="32">
        <v>140642</v>
      </c>
      <c r="D90" s="32">
        <v>151018</v>
      </c>
      <c r="E90" s="32">
        <v>184321</v>
      </c>
      <c r="F90" s="32">
        <v>184321</v>
      </c>
      <c r="G90" s="32">
        <v>184321</v>
      </c>
      <c r="H90" s="32">
        <v>184321</v>
      </c>
    </row>
    <row r="91" spans="1:8" x14ac:dyDescent="0.25">
      <c r="A91" s="31"/>
      <c r="B91" s="35"/>
      <c r="C91" s="35"/>
      <c r="D91" s="35"/>
      <c r="E91" s="35"/>
      <c r="F91" s="35"/>
      <c r="G91" s="35"/>
      <c r="H91" s="35"/>
    </row>
    <row r="92" spans="1:8" x14ac:dyDescent="0.25">
      <c r="A92" s="31" t="s">
        <v>69</v>
      </c>
      <c r="B92" s="35"/>
      <c r="C92" s="35"/>
      <c r="D92" s="35"/>
      <c r="E92" s="35"/>
      <c r="F92" s="35"/>
      <c r="G92" s="35"/>
      <c r="H92" s="35"/>
    </row>
    <row r="93" spans="1:8" x14ac:dyDescent="0.25">
      <c r="A93" s="24" t="s">
        <v>70</v>
      </c>
      <c r="B93" s="39"/>
      <c r="C93" s="39"/>
      <c r="D93" s="39"/>
      <c r="E93" s="39"/>
      <c r="F93" s="34">
        <v>28808.490000000005</v>
      </c>
      <c r="G93" s="34">
        <v>0</v>
      </c>
      <c r="H93" s="34">
        <v>0</v>
      </c>
    </row>
    <row r="94" spans="1:8" x14ac:dyDescent="0.25">
      <c r="A94" s="24" t="s">
        <v>71</v>
      </c>
      <c r="B94" s="39"/>
      <c r="C94" s="39"/>
      <c r="D94" s="39"/>
      <c r="E94" s="39"/>
      <c r="F94" s="34">
        <v>61225.61</v>
      </c>
      <c r="G94" s="34">
        <v>25729.61</v>
      </c>
      <c r="H94" s="34">
        <v>4131.6100000000006</v>
      </c>
    </row>
    <row r="95" spans="1:8" x14ac:dyDescent="0.25">
      <c r="A95" s="24" t="s">
        <v>72</v>
      </c>
      <c r="B95" s="39"/>
      <c r="C95" s="39"/>
      <c r="D95" s="39"/>
      <c r="E95" s="39"/>
      <c r="F95" s="34">
        <v>57500</v>
      </c>
      <c r="G95" s="34">
        <v>12500</v>
      </c>
      <c r="H95" s="34">
        <v>0</v>
      </c>
    </row>
    <row r="96" spans="1:8" x14ac:dyDescent="0.25">
      <c r="A96" s="24" t="s">
        <v>73</v>
      </c>
      <c r="B96" s="39">
        <v>535027</v>
      </c>
      <c r="C96" s="39">
        <v>642088</v>
      </c>
      <c r="D96" s="39">
        <v>498664</v>
      </c>
      <c r="E96" s="39">
        <v>441725</v>
      </c>
      <c r="F96" s="34">
        <v>224449.65000000002</v>
      </c>
      <c r="G96" s="34">
        <v>189445.65000000002</v>
      </c>
      <c r="H96" s="34">
        <v>154441.65000000002</v>
      </c>
    </row>
    <row r="97" spans="1:8" x14ac:dyDescent="0.25">
      <c r="A97" s="24" t="s">
        <v>74</v>
      </c>
      <c r="B97" s="39"/>
      <c r="C97" s="39"/>
      <c r="D97" s="39"/>
      <c r="E97" s="39"/>
      <c r="F97" s="34">
        <v>98703.62</v>
      </c>
      <c r="G97" s="34">
        <v>83703.62</v>
      </c>
      <c r="H97" s="34">
        <v>68703.62</v>
      </c>
    </row>
    <row r="98" spans="1:8" x14ac:dyDescent="0.25">
      <c r="A98" s="24" t="s">
        <v>75</v>
      </c>
      <c r="B98" s="34"/>
      <c r="C98" s="34"/>
      <c r="D98" s="34">
        <v>579450</v>
      </c>
      <c r="E98" s="34">
        <v>1223750</v>
      </c>
      <c r="F98" s="34">
        <v>1321549</v>
      </c>
      <c r="G98" s="34">
        <v>1321549</v>
      </c>
      <c r="H98" s="34">
        <v>1321549</v>
      </c>
    </row>
    <row r="99" spans="1:8" x14ac:dyDescent="0.25">
      <c r="A99" s="24" t="s">
        <v>93</v>
      </c>
      <c r="B99" s="34"/>
      <c r="C99" s="34"/>
      <c r="D99" s="34"/>
      <c r="E99" s="34"/>
      <c r="F99" s="34">
        <v>1004030.633261004</v>
      </c>
      <c r="G99" s="34">
        <v>800883.05688504688</v>
      </c>
      <c r="H99" s="34">
        <v>584204.29438958655</v>
      </c>
    </row>
    <row r="100" spans="1:8" ht="15.75" thickBot="1" x14ac:dyDescent="0.3">
      <c r="A100" s="31" t="s">
        <v>76</v>
      </c>
      <c r="B100" s="37">
        <v>368446</v>
      </c>
      <c r="C100" s="37">
        <v>225722</v>
      </c>
      <c r="D100" s="37">
        <v>314948</v>
      </c>
      <c r="E100" s="37">
        <v>599089</v>
      </c>
      <c r="F100" s="37">
        <v>1357510.1873623296</v>
      </c>
      <c r="G100" s="37">
        <f>G88-G90-SUM(G93:G99)</f>
        <v>2660523.4502640814</v>
      </c>
      <c r="H100" s="37">
        <f>H88-H90-SUM(H93:H99)</f>
        <v>4547114.6014895868</v>
      </c>
    </row>
    <row r="101" spans="1:8" ht="15.75" thickTop="1" x14ac:dyDescent="0.25">
      <c r="A101" s="24"/>
      <c r="B101" s="38"/>
      <c r="C101" s="38"/>
      <c r="D101" s="38"/>
      <c r="E101" s="38"/>
      <c r="F101" s="38"/>
      <c r="G101" s="38"/>
      <c r="H101" s="38"/>
    </row>
    <row r="102" spans="1:8" x14ac:dyDescent="0.25">
      <c r="A102" s="31" t="s">
        <v>77</v>
      </c>
      <c r="B102" s="38"/>
      <c r="C102" s="38"/>
      <c r="D102" s="38"/>
      <c r="E102" s="38"/>
      <c r="F102" s="38"/>
      <c r="G102" s="38"/>
      <c r="H102" s="38"/>
    </row>
    <row r="103" spans="1:8" x14ac:dyDescent="0.25">
      <c r="A103" s="24" t="s">
        <v>78</v>
      </c>
      <c r="B103" s="34">
        <v>777</v>
      </c>
      <c r="C103" s="34">
        <v>777</v>
      </c>
      <c r="D103" s="34">
        <v>1500</v>
      </c>
      <c r="E103" s="34">
        <v>1500</v>
      </c>
      <c r="F103" s="34">
        <v>1500</v>
      </c>
      <c r="G103" s="34">
        <v>1500</v>
      </c>
      <c r="H103" s="34">
        <v>1500</v>
      </c>
    </row>
    <row r="104" spans="1:8" x14ac:dyDescent="0.25">
      <c r="A104" s="24" t="s">
        <v>79</v>
      </c>
      <c r="B104" s="34">
        <v>29550</v>
      </c>
      <c r="C104" s="34">
        <v>29550</v>
      </c>
      <c r="D104" s="34">
        <v>29550</v>
      </c>
      <c r="E104" s="34">
        <v>29550</v>
      </c>
      <c r="F104" s="34">
        <v>29550</v>
      </c>
      <c r="G104" s="34">
        <v>29550</v>
      </c>
      <c r="H104" s="34">
        <v>29550</v>
      </c>
    </row>
    <row r="105" spans="1:8" x14ac:dyDescent="0.25">
      <c r="A105" s="24" t="s">
        <v>80</v>
      </c>
      <c r="B105" s="34">
        <v>-59041</v>
      </c>
      <c r="C105" s="34">
        <v>-59041</v>
      </c>
      <c r="D105" s="34">
        <v>-59041</v>
      </c>
      <c r="E105" s="34">
        <v>-59041</v>
      </c>
      <c r="F105" s="34">
        <v>-59040.83</v>
      </c>
      <c r="G105" s="34">
        <v>-59040.83</v>
      </c>
      <c r="H105" s="34">
        <v>-59040.83</v>
      </c>
    </row>
    <row r="106" spans="1:8" x14ac:dyDescent="0.25">
      <c r="A106" s="24" t="s">
        <v>81</v>
      </c>
      <c r="B106" s="34">
        <v>390810</v>
      </c>
      <c r="C106" s="34">
        <v>397161</v>
      </c>
      <c r="D106" s="34">
        <v>254436</v>
      </c>
      <c r="E106" s="34">
        <v>342939</v>
      </c>
      <c r="F106" s="34">
        <v>627080</v>
      </c>
      <c r="G106" s="34">
        <v>1385501.33333333</v>
      </c>
      <c r="H106" s="34">
        <f>SUM(G106:G107)</f>
        <v>2688514.4871333297</v>
      </c>
    </row>
    <row r="107" spans="1:8" x14ac:dyDescent="0.25">
      <c r="A107" s="24" t="s">
        <v>82</v>
      </c>
      <c r="B107" s="34">
        <v>26267</v>
      </c>
      <c r="C107" s="34">
        <v>-40559</v>
      </c>
      <c r="D107" s="34">
        <v>88503</v>
      </c>
      <c r="E107" s="34">
        <v>284141</v>
      </c>
      <c r="F107" s="34">
        <v>758421.33333333349</v>
      </c>
      <c r="G107" s="34">
        <f>G54</f>
        <v>1303013.1538</v>
      </c>
      <c r="H107" s="34">
        <f>H54</f>
        <v>1886591</v>
      </c>
    </row>
    <row r="108" spans="1:8" x14ac:dyDescent="0.25">
      <c r="A108" s="24" t="s">
        <v>92</v>
      </c>
      <c r="B108" s="34">
        <v>-19916</v>
      </c>
      <c r="C108" s="34">
        <v>-102166</v>
      </c>
      <c r="D108" s="34"/>
      <c r="E108" s="34"/>
      <c r="F108" s="34"/>
      <c r="G108" s="34"/>
      <c r="H108" s="34"/>
    </row>
    <row r="109" spans="1:8" ht="15.75" thickBot="1" x14ac:dyDescent="0.3">
      <c r="A109" s="24"/>
      <c r="B109" s="37">
        <v>368447</v>
      </c>
      <c r="C109" s="37">
        <v>225722</v>
      </c>
      <c r="D109" s="37">
        <v>314948</v>
      </c>
      <c r="E109" s="37">
        <v>599089</v>
      </c>
      <c r="F109" s="37">
        <v>1357510.5033333334</v>
      </c>
      <c r="G109" s="37">
        <f>SUM(G103:G107)</f>
        <v>2660523.6571333297</v>
      </c>
      <c r="H109" s="37">
        <f>SUM(H103:H107)</f>
        <v>4547114.6571333297</v>
      </c>
    </row>
    <row r="110" spans="1:8" ht="15.75" thickTop="1" x14ac:dyDescent="0.25">
      <c r="A110" s="24"/>
      <c r="B110" s="35"/>
      <c r="C110" s="35"/>
      <c r="D110" s="35"/>
      <c r="E110" s="35"/>
      <c r="F110" s="35"/>
      <c r="G110" s="35"/>
      <c r="H110" s="35"/>
    </row>
    <row r="111" spans="1:8" x14ac:dyDescent="0.25">
      <c r="B111" s="38"/>
      <c r="C111" s="38"/>
      <c r="D111" s="38"/>
      <c r="E111" s="38"/>
      <c r="F111" s="38"/>
      <c r="G111" s="38"/>
      <c r="H111" s="38"/>
    </row>
    <row r="112" spans="1:8" x14ac:dyDescent="0.25">
      <c r="B112" s="38"/>
      <c r="C112" s="38"/>
      <c r="D112" s="38"/>
      <c r="E112" s="38"/>
      <c r="F112" s="38"/>
      <c r="G112" s="38"/>
      <c r="H112" s="38"/>
    </row>
    <row r="113" spans="2:8" x14ac:dyDescent="0.25">
      <c r="B113" s="38"/>
      <c r="C113" s="38"/>
      <c r="D113" s="38"/>
      <c r="E113" s="38"/>
      <c r="F113" s="38"/>
      <c r="G113" s="38"/>
      <c r="H113" s="38"/>
    </row>
    <row r="114" spans="2:8" x14ac:dyDescent="0.25">
      <c r="B114" s="38"/>
      <c r="C114" s="38"/>
      <c r="D114" s="38"/>
      <c r="E114" s="38"/>
      <c r="F114" s="38"/>
      <c r="G114" s="38"/>
      <c r="H114" s="38"/>
    </row>
    <row r="115" spans="2:8" x14ac:dyDescent="0.25">
      <c r="B115" s="38"/>
      <c r="C115" s="38"/>
      <c r="D115" s="38"/>
      <c r="E115" s="38"/>
      <c r="F115" s="38"/>
      <c r="G115" s="38"/>
      <c r="H115" s="38"/>
    </row>
    <row r="116" spans="2:8" x14ac:dyDescent="0.25">
      <c r="B116" s="38"/>
      <c r="C116" s="38"/>
      <c r="D116" s="38"/>
      <c r="E116" s="38"/>
      <c r="F116" s="38"/>
      <c r="G116" s="38"/>
      <c r="H116" s="3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3B93AC1574014981F1D43CDA0FA0E5" ma:contentTypeVersion="15" ma:contentTypeDescription="Create a new document." ma:contentTypeScope="" ma:versionID="c2ae74ca15046ef8d2128ca4b37c50e7">
  <xsd:schema xmlns:xsd="http://www.w3.org/2001/XMLSchema" xmlns:xs="http://www.w3.org/2001/XMLSchema" xmlns:p="http://schemas.microsoft.com/office/2006/metadata/properties" xmlns:ns2="34b5eace-1a47-4936-999f-70a0490b267a" xmlns:ns3="38797990-67f9-46c7-86f8-226f37c1200f" targetNamespace="http://schemas.microsoft.com/office/2006/metadata/properties" ma:root="true" ma:fieldsID="04b28c9b19acf76d96be158021bf7986" ns2:_="" ns3:_="">
    <xsd:import namespace="34b5eace-1a47-4936-999f-70a0490b267a"/>
    <xsd:import namespace="38797990-67f9-46c7-86f8-226f37c120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b5eace-1a47-4936-999f-70a0490b26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96864364-2dbe-4c53-99a3-6f73a60180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97990-67f9-46c7-86f8-226f37c1200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8fe28fe-e79d-4c8a-84cb-883260bac1f0}" ma:internalName="TaxCatchAll" ma:showField="CatchAllData" ma:web="38797990-67f9-46c7-86f8-226f37c120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9A6916-B6E7-4CEA-AE0D-7571787CA360}"/>
</file>

<file path=customXml/itemProps2.xml><?xml version="1.0" encoding="utf-8"?>
<ds:datastoreItem xmlns:ds="http://schemas.openxmlformats.org/officeDocument/2006/customXml" ds:itemID="{DD65F813-EC58-4078-8141-A20B6515EF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Belu Questions</vt:lpstr>
      <vt:lpstr>P&amp;L + Balance Sheets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Hartley</dc:creator>
  <cp:lastModifiedBy>Kieran Ford</cp:lastModifiedBy>
  <dcterms:created xsi:type="dcterms:W3CDTF">2024-04-11T10:58:09Z</dcterms:created>
  <dcterms:modified xsi:type="dcterms:W3CDTF">2024-04-16T13:49:09Z</dcterms:modified>
</cp:coreProperties>
</file>